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/>
  <mc:AlternateContent xmlns:mc="http://schemas.openxmlformats.org/markup-compatibility/2006">
    <mc:Choice Requires="x15">
      <x15ac:absPath xmlns:x15ac="http://schemas.microsoft.com/office/spreadsheetml/2010/11/ac" url="C:\Users\UB10576\Desktop\"/>
    </mc:Choice>
  </mc:AlternateContent>
  <xr:revisionPtr revIDLastSave="0" documentId="13_ncr:1_{1E478430-4EAE-497A-86C2-640B2AE262C2}" xr6:coauthVersionLast="36" xr6:coauthVersionMax="36" xr10:uidLastSave="{00000000-0000-0000-0000-000000000000}"/>
  <bookViews>
    <workbookView xWindow="0" yWindow="0" windowWidth="24000" windowHeight="95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40" i="1" l="1"/>
  <c r="I21" i="1" l="1"/>
  <c r="I30" i="1"/>
  <c r="I7" i="1"/>
  <c r="I2" i="1"/>
  <c r="I27" i="1"/>
  <c r="I19" i="1"/>
  <c r="I18" i="1"/>
  <c r="I15" i="1"/>
  <c r="I13" i="1"/>
  <c r="I4" i="1"/>
  <c r="I41" i="1"/>
  <c r="I37" i="1"/>
  <c r="I36" i="1"/>
  <c r="H1" i="1"/>
  <c r="H3" i="1"/>
  <c r="H2" i="1"/>
  <c r="H44" i="1"/>
  <c r="I43" i="1"/>
  <c r="H43" i="1"/>
  <c r="I42" i="1"/>
  <c r="H42" i="1"/>
  <c r="H41" i="1"/>
  <c r="H40" i="1"/>
  <c r="I39" i="1"/>
  <c r="H39" i="1"/>
  <c r="I38" i="1"/>
  <c r="H38" i="1"/>
  <c r="H37" i="1"/>
  <c r="H36" i="1"/>
  <c r="I35" i="1"/>
  <c r="H35" i="1"/>
  <c r="H34" i="1"/>
  <c r="H33" i="1"/>
  <c r="H32" i="1"/>
  <c r="H31" i="1"/>
  <c r="H30" i="1"/>
  <c r="I29" i="1"/>
  <c r="H29" i="1"/>
  <c r="I28" i="1"/>
  <c r="H28" i="1"/>
  <c r="H27" i="1"/>
  <c r="I26" i="1"/>
  <c r="I24" i="1"/>
  <c r="H23" i="1"/>
  <c r="H22" i="1"/>
  <c r="H21" i="1"/>
  <c r="I20" i="1"/>
  <c r="H20" i="1"/>
  <c r="H19" i="1"/>
  <c r="H18" i="1"/>
  <c r="I17" i="1"/>
  <c r="H17" i="1"/>
  <c r="I16" i="1"/>
  <c r="H16" i="1"/>
  <c r="H15" i="1"/>
  <c r="I14" i="1"/>
  <c r="H14" i="1"/>
  <c r="H13" i="1"/>
  <c r="H12" i="1"/>
  <c r="H11" i="1"/>
  <c r="H10" i="1"/>
  <c r="H9" i="1"/>
  <c r="H8" i="1"/>
  <c r="H7" i="1"/>
  <c r="I6" i="1"/>
  <c r="H6" i="1"/>
  <c r="I5" i="1"/>
  <c r="H5" i="1"/>
  <c r="H4" i="1"/>
  <c r="I1" i="1"/>
</calcChain>
</file>

<file path=xl/sharedStrings.xml><?xml version="1.0" encoding="utf-8"?>
<sst xmlns="http://schemas.openxmlformats.org/spreadsheetml/2006/main" count="106" uniqueCount="68">
  <si>
    <t>ID</t>
  </si>
  <si>
    <t>TYPE</t>
  </si>
  <si>
    <t>LIST OF OILS</t>
  </si>
  <si>
    <t>Asphalt solutions</t>
  </si>
  <si>
    <t>Blending stocks</t>
  </si>
  <si>
    <t>Roofers flux</t>
  </si>
  <si>
    <t>Oils</t>
  </si>
  <si>
    <t>Clarified</t>
  </si>
  <si>
    <t>Crude oil</t>
  </si>
  <si>
    <t>Mixtures containing crude oil</t>
  </si>
  <si>
    <t>Diesel oil</t>
  </si>
  <si>
    <t>Fuel oil no. 4</t>
  </si>
  <si>
    <t>Fuel oil no. 5</t>
  </si>
  <si>
    <t>Fuel oil no. 6</t>
  </si>
  <si>
    <t>Residual fuel oil</t>
  </si>
  <si>
    <t>Road oil</t>
  </si>
  <si>
    <t>Transformer oil</t>
  </si>
  <si>
    <t>Aromatic oil(excluding vegetable oil)</t>
  </si>
  <si>
    <t>Mineral oil</t>
  </si>
  <si>
    <t>Motor oil</t>
  </si>
  <si>
    <t>Penetrating oil</t>
  </si>
  <si>
    <t>Spindle oil</t>
  </si>
  <si>
    <t>Turbine oil</t>
  </si>
  <si>
    <t>Distillates</t>
  </si>
  <si>
    <t>Straight run</t>
  </si>
  <si>
    <t>Flashed feed stocks</t>
  </si>
  <si>
    <t>Gas oil</t>
  </si>
  <si>
    <t>Cracked</t>
  </si>
  <si>
    <t>Gasolineblending stocks</t>
  </si>
  <si>
    <t>Alkylates - fuel</t>
  </si>
  <si>
    <t>Reformates</t>
  </si>
  <si>
    <t>Polymer - fuel</t>
  </si>
  <si>
    <t>Gasolines</t>
  </si>
  <si>
    <t>Casinghead (natural)</t>
  </si>
  <si>
    <t>Automotive</t>
  </si>
  <si>
    <t>Aviation</t>
  </si>
  <si>
    <t>Fuel oil no. 1(kerosene)</t>
  </si>
  <si>
    <t>Fuel oil no. 1-D</t>
  </si>
  <si>
    <t>Fuel oil no. 2</t>
  </si>
  <si>
    <t>Fuel oil no. 2-D</t>
  </si>
  <si>
    <t>Jet fuels</t>
  </si>
  <si>
    <t>JP-1 (kerosene)</t>
  </si>
  <si>
    <t>JP-3</t>
  </si>
  <si>
    <t>JP-4</t>
  </si>
  <si>
    <t>JP-5 (kerosene, heavy)</t>
  </si>
  <si>
    <t>Turbo fuel</t>
  </si>
  <si>
    <t>Kerosene</t>
  </si>
  <si>
    <t>Mineral spirit</t>
  </si>
  <si>
    <t>Naphtha</t>
  </si>
  <si>
    <t>Solvent</t>
  </si>
  <si>
    <t>Petroleum</t>
  </si>
  <si>
    <t>Heartcut distillate oil</t>
  </si>
  <si>
    <t>No:4 Fuel-Oil</t>
  </si>
  <si>
    <t>No:5 Fuel-Oil</t>
  </si>
  <si>
    <t>No:6 Fuel-Oil</t>
  </si>
  <si>
    <t>Fuel Oil Artıkları</t>
  </si>
  <si>
    <t>Bitüm Asfalt</t>
  </si>
  <si>
    <t>No:1 Fuel-Oil (Kerosen)</t>
  </si>
  <si>
    <t>No:1-D Fuel-Oil</t>
  </si>
  <si>
    <t>No:2 Fuel-Oil</t>
  </si>
  <si>
    <t>No:2-D Fuel-Oil</t>
  </si>
  <si>
    <t>Lubricating oils and blending stocks</t>
  </si>
  <si>
    <t>Kraking işlemi yapılmış</t>
  </si>
  <si>
    <t>Benzin karışımı malzemeler</t>
  </si>
  <si>
    <t>Reformat (Hidrojen kırılma reaks.ile üretilen yüksek oktanlı petrol ürünü)</t>
  </si>
  <si>
    <t>Asfalt Akısı (Kaplama işlemleri vs.)</t>
  </si>
  <si>
    <t>Hearttcutting işlemi yapılmış</t>
  </si>
  <si>
    <t>Flaş buharlaşması yapılmış hammaddeler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</si>
</sst>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</font>
    <font>
      <b/>
      <sz val="14"/>
      <color theme="1"/>
      <name val="Calibri"/>
    </font>
    <font>
      <sz val="11"/>
      <name val="Arial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2" borderId="4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2" fillId="0" borderId="16" xfId="0" applyFont="1" applyBorder="1"/>
    <xf numFmtId="0" fontId="4" fillId="0" borderId="10" xfId="0" applyFont="1" applyBorder="1" applyAlignment="1">
      <alignment horizontal="center" vertical="center"/>
    </xf>
    <xf numFmtId="0" fontId="2" fillId="0" borderId="11" xfId="0" applyFont="1" applyBorder="1"/>
    <xf numFmtId="0" fontId="3" fillId="0" borderId="11" xfId="0" applyFont="1" applyBorder="1" applyAlignment="1">
      <alignment horizontal="center" vertical="center"/>
    </xf>
    <xf numFmtId="0" fontId="2" fillId="0" borderId="13" xfId="0" applyFont="1" applyBorder="1"/>
    <xf numFmtId="0" fontId="4" fillId="0" borderId="1" xfId="0" applyFont="1" applyBorder="1" applyAlignment="1">
      <alignment horizontal="center" vertical="center"/>
    </xf>
    <xf numFmtId="0" fontId="2" fillId="0" borderId="2" xfId="0" applyFont="1" applyBorder="1"/>
    <xf numFmtId="0" fontId="4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Border="1"/>
    <xf numFmtId="0" fontId="1" fillId="2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4" fillId="0" borderId="7" xfId="0" applyFont="1" applyBorder="1" applyAlignment="1">
      <alignment horizontal="center" vertical="center"/>
    </xf>
    <xf numFmtId="0" fontId="2" fillId="0" borderId="8" xfId="0" applyFont="1" applyBorder="1"/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tabSelected="1" topLeftCell="A10" zoomScale="80" zoomScaleNormal="80" workbookViewId="0">
      <selection activeCell="J1" sqref="J1"/>
    </sheetView>
  </sheetViews>
  <sheetFormatPr defaultColWidth="12.625" defaultRowHeight="15" customHeight="1" x14ac:dyDescent="0.2"/>
  <cols>
    <col min="1" max="1" width="7.625" customWidth="1"/>
    <col min="2" max="2" width="7.875" customWidth="1"/>
    <col min="3" max="3" width="6" hidden="1" customWidth="1"/>
    <col min="4" max="4" width="20" customWidth="1"/>
    <col min="5" max="6" width="7.625" customWidth="1"/>
    <col min="7" max="7" width="41.875" customWidth="1"/>
    <col min="8" max="8" width="27.375" customWidth="1"/>
    <col min="9" max="9" width="63.25" customWidth="1"/>
    <col min="10" max="26" width="7.625" customWidth="1"/>
  </cols>
  <sheetData>
    <row r="1" spans="1:9" ht="18" customHeight="1" x14ac:dyDescent="0.2">
      <c r="A1" s="32" t="s">
        <v>0</v>
      </c>
      <c r="B1" s="29"/>
      <c r="C1" s="33"/>
      <c r="D1" s="1" t="s">
        <v>1</v>
      </c>
      <c r="E1" s="34" t="s">
        <v>2</v>
      </c>
      <c r="F1" s="29"/>
      <c r="G1" s="35"/>
      <c r="H1" s="15" t="str">
        <f ca="1">IFERROR(__xludf.DUMMYFUNCTION("GOOGLETRANSLATE(D:D, ""en"",""tr"")"),"Tip")</f>
        <v>Tip</v>
      </c>
      <c r="I1" s="10" t="str">
        <f ca="1">IFERROR(__xludf.DUMMYFUNCTION("GOOGLETRANSLATE(E:E, ""en"",""tr"")"),"Yağlar Listesi")</f>
        <v>Yağlar Listesi</v>
      </c>
    </row>
    <row r="2" spans="1:9" x14ac:dyDescent="0.2">
      <c r="A2" s="36">
        <v>1</v>
      </c>
      <c r="B2" s="37"/>
      <c r="C2" s="37"/>
      <c r="D2" s="2" t="s">
        <v>3</v>
      </c>
      <c r="E2" s="38" t="s">
        <v>4</v>
      </c>
      <c r="F2" s="37"/>
      <c r="G2" s="37"/>
      <c r="H2" s="11" t="str">
        <f ca="1">IFERROR(__xludf.DUMMYFUNCTION("GOOGLETRANSLATE(D:D, ""en"",""tr"")"),"Asfalt Çözeltileri")</f>
        <v>Asfalt Çözeltileri</v>
      </c>
      <c r="I2" s="8" t="str">
        <f ca="1">IFERROR(__xludf.DUMMYFUNCTION("GOOGLETRANSLATE(E:E, ""en"",""tr"")"),"Harmanlanmış malzemeler")</f>
        <v>Harmanlanmış malzemeler</v>
      </c>
    </row>
    <row r="3" spans="1:9" x14ac:dyDescent="0.2">
      <c r="A3" s="24">
        <v>2</v>
      </c>
      <c r="B3" s="25"/>
      <c r="C3" s="25"/>
      <c r="D3" s="3" t="s">
        <v>3</v>
      </c>
      <c r="E3" s="30" t="s">
        <v>5</v>
      </c>
      <c r="F3" s="25"/>
      <c r="G3" s="27"/>
      <c r="H3" s="12" t="str">
        <f ca="1">IFERROR(__xludf.DUMMYFUNCTION("GOOGLETRANSLATE(D:D, ""en"",""tr"")"),"Asfalt Çözeltileri")</f>
        <v>Asfalt Çözeltileri</v>
      </c>
      <c r="I3" s="16" t="s">
        <v>65</v>
      </c>
    </row>
    <row r="4" spans="1:9" x14ac:dyDescent="0.2">
      <c r="A4" s="20">
        <v>3</v>
      </c>
      <c r="B4" s="21"/>
      <c r="C4" s="21"/>
      <c r="D4" s="5" t="s">
        <v>6</v>
      </c>
      <c r="E4" s="22" t="s">
        <v>7</v>
      </c>
      <c r="F4" s="21"/>
      <c r="G4" s="23"/>
      <c r="H4" s="6" t="str">
        <f ca="1">IFERROR(__xludf.DUMMYFUNCTION("GOOGLETRANSLATE(D:D, ""en"",""tr"")"),"Yağlar")</f>
        <v>Yağlar</v>
      </c>
      <c r="I4" s="13" t="str">
        <f ca="1">IFERROR(__xludf.DUMMYFUNCTION("GOOGLETRANSLATE(E:E, ""en"",""tr"")"),"Arıtılmış")</f>
        <v>Arıtılmış</v>
      </c>
    </row>
    <row r="5" spans="1:9" x14ac:dyDescent="0.2">
      <c r="A5" s="20">
        <v>4</v>
      </c>
      <c r="B5" s="21"/>
      <c r="C5" s="21"/>
      <c r="D5" s="5" t="s">
        <v>6</v>
      </c>
      <c r="E5" s="22" t="s">
        <v>8</v>
      </c>
      <c r="F5" s="21"/>
      <c r="G5" s="23"/>
      <c r="H5" s="6" t="str">
        <f ca="1">IFERROR(__xludf.DUMMYFUNCTION("GOOGLETRANSLATE(D:D, ""en"",""tr"")"),"Yağlar")</f>
        <v>Yağlar</v>
      </c>
      <c r="I5" s="13" t="str">
        <f ca="1">IFERROR(__xludf.DUMMYFUNCTION("GOOGLETRANSLATE(E:E, ""en"",""tr"")"),"Ham petrol")</f>
        <v>Ham petrol</v>
      </c>
    </row>
    <row r="6" spans="1:9" x14ac:dyDescent="0.2">
      <c r="A6" s="20">
        <v>5</v>
      </c>
      <c r="B6" s="21"/>
      <c r="C6" s="21"/>
      <c r="D6" s="5" t="s">
        <v>6</v>
      </c>
      <c r="E6" s="22" t="s">
        <v>9</v>
      </c>
      <c r="F6" s="21"/>
      <c r="G6" s="23"/>
      <c r="H6" s="6" t="str">
        <f ca="1">IFERROR(__xludf.DUMMYFUNCTION("GOOGLETRANSLATE(D:D, ""en"",""tr"")"),"Yağlar")</f>
        <v>Yağlar</v>
      </c>
      <c r="I6" s="13" t="str">
        <f ca="1">IFERROR(__xludf.DUMMYFUNCTION("GOOGLETRANSLATE(E:E, ""en"",""tr"")"),"Ham petrol içeren karışımlar")</f>
        <v>Ham petrol içeren karışımlar</v>
      </c>
    </row>
    <row r="7" spans="1:9" x14ac:dyDescent="0.2">
      <c r="A7" s="20">
        <v>6</v>
      </c>
      <c r="B7" s="21"/>
      <c r="C7" s="21"/>
      <c r="D7" s="5" t="s">
        <v>6</v>
      </c>
      <c r="E7" s="22" t="s">
        <v>10</v>
      </c>
      <c r="F7" s="21"/>
      <c r="G7" s="23"/>
      <c r="H7" s="6" t="str">
        <f ca="1">IFERROR(__xludf.DUMMYFUNCTION("GOOGLETRANSLATE(D:D, ""en"",""tr"")"),"Yağlar")</f>
        <v>Yağlar</v>
      </c>
      <c r="I7" s="13" t="str">
        <f ca="1">IFERROR(__xludf.DUMMYFUNCTION("GOOGLETRANSLATE(E:E, ""en"",""tr"")"),"Dizel-Motorin-Mazot")</f>
        <v>Dizel-Motorin-Mazot</v>
      </c>
    </row>
    <row r="8" spans="1:9" x14ac:dyDescent="0.2">
      <c r="A8" s="20">
        <v>7</v>
      </c>
      <c r="B8" s="21"/>
      <c r="C8" s="21"/>
      <c r="D8" s="5" t="s">
        <v>6</v>
      </c>
      <c r="E8" s="22" t="s">
        <v>11</v>
      </c>
      <c r="F8" s="21"/>
      <c r="G8" s="23"/>
      <c r="H8" s="6" t="str">
        <f ca="1">IFERROR(__xludf.DUMMYFUNCTION("GOOGLETRANSLATE(D:D, ""en"",""tr"")"),"Yağlar")</f>
        <v>Yağlar</v>
      </c>
      <c r="I8" s="14" t="s">
        <v>52</v>
      </c>
    </row>
    <row r="9" spans="1:9" x14ac:dyDescent="0.2">
      <c r="A9" s="20">
        <v>8</v>
      </c>
      <c r="B9" s="21"/>
      <c r="C9" s="21"/>
      <c r="D9" s="5" t="s">
        <v>6</v>
      </c>
      <c r="E9" s="22" t="s">
        <v>12</v>
      </c>
      <c r="F9" s="21"/>
      <c r="G9" s="23"/>
      <c r="H9" s="6" t="str">
        <f ca="1">IFERROR(__xludf.DUMMYFUNCTION("GOOGLETRANSLATE(D:D, ""en"",""tr"")"),"Yağlar")</f>
        <v>Yağlar</v>
      </c>
      <c r="I9" s="14" t="s">
        <v>53</v>
      </c>
    </row>
    <row r="10" spans="1:9" x14ac:dyDescent="0.2">
      <c r="A10" s="20">
        <v>9</v>
      </c>
      <c r="B10" s="21"/>
      <c r="C10" s="21"/>
      <c r="D10" s="5" t="s">
        <v>6</v>
      </c>
      <c r="E10" s="22" t="s">
        <v>13</v>
      </c>
      <c r="F10" s="21"/>
      <c r="G10" s="23"/>
      <c r="H10" s="6" t="str">
        <f ca="1">IFERROR(__xludf.DUMMYFUNCTION("GOOGLETRANSLATE(D:D, ""en"",""tr"")"),"Yağlar")</f>
        <v>Yağlar</v>
      </c>
      <c r="I10" s="14" t="s">
        <v>54</v>
      </c>
    </row>
    <row r="11" spans="1:9" x14ac:dyDescent="0.2">
      <c r="A11" s="20">
        <v>10</v>
      </c>
      <c r="B11" s="21"/>
      <c r="C11" s="21"/>
      <c r="D11" s="5" t="s">
        <v>6</v>
      </c>
      <c r="E11" s="22" t="s">
        <v>14</v>
      </c>
      <c r="F11" s="21"/>
      <c r="G11" s="23"/>
      <c r="H11" s="6" t="str">
        <f ca="1">IFERROR(__xludf.DUMMYFUNCTION("GOOGLETRANSLATE(D:D, ""en"",""tr"")"),"Yağlar")</f>
        <v>Yağlar</v>
      </c>
      <c r="I11" s="14" t="s">
        <v>55</v>
      </c>
    </row>
    <row r="12" spans="1:9" x14ac:dyDescent="0.2">
      <c r="A12" s="20">
        <v>11</v>
      </c>
      <c r="B12" s="21"/>
      <c r="C12" s="21"/>
      <c r="D12" s="5" t="s">
        <v>6</v>
      </c>
      <c r="E12" s="22" t="s">
        <v>15</v>
      </c>
      <c r="F12" s="21"/>
      <c r="G12" s="23"/>
      <c r="H12" s="6" t="str">
        <f ca="1">IFERROR(__xludf.DUMMYFUNCTION("GOOGLETRANSLATE(D:D, ""en"",""tr"")"),"Yağlar")</f>
        <v>Yağlar</v>
      </c>
      <c r="I12" s="14" t="s">
        <v>56</v>
      </c>
    </row>
    <row r="13" spans="1:9" x14ac:dyDescent="0.2">
      <c r="A13" s="20">
        <v>12</v>
      </c>
      <c r="B13" s="21"/>
      <c r="C13" s="21"/>
      <c r="D13" s="5" t="s">
        <v>6</v>
      </c>
      <c r="E13" s="22" t="s">
        <v>16</v>
      </c>
      <c r="F13" s="21"/>
      <c r="G13" s="23"/>
      <c r="H13" s="6" t="str">
        <f ca="1">IFERROR(__xludf.DUMMYFUNCTION("GOOGLETRANSLATE(D:D, ""en"",""tr"")"),"Yağlar")</f>
        <v>Yağlar</v>
      </c>
      <c r="I13" s="13" t="str">
        <f ca="1">IFERROR(__xludf.DUMMYFUNCTION("GOOGLETRANSLATE(E:E, ""en"",""tr"")"),"Transformatör yağı")</f>
        <v>Transformatör yağı</v>
      </c>
    </row>
    <row r="14" spans="1:9" x14ac:dyDescent="0.2">
      <c r="A14" s="20">
        <v>13</v>
      </c>
      <c r="B14" s="21"/>
      <c r="C14" s="21"/>
      <c r="D14" s="5" t="s">
        <v>6</v>
      </c>
      <c r="E14" s="22" t="s">
        <v>17</v>
      </c>
      <c r="F14" s="21"/>
      <c r="G14" s="23"/>
      <c r="H14" s="6" t="str">
        <f ca="1">IFERROR(__xludf.DUMMYFUNCTION("GOOGLETRANSLATE(D:D, ""en"",""tr"")"),"Yağlar")</f>
        <v>Yağlar</v>
      </c>
      <c r="I14" s="13" t="str">
        <f ca="1">IFERROR(__xludf.DUMMYFUNCTION("GOOGLETRANSLATE(E:E, ""en"",""tr"")"),"Aromatik yağ (bitkisel yağ hariç)")</f>
        <v>Aromatik yağ (bitkisel yağ hariç)</v>
      </c>
    </row>
    <row r="15" spans="1:9" x14ac:dyDescent="0.2">
      <c r="A15" s="20">
        <v>14</v>
      </c>
      <c r="B15" s="21"/>
      <c r="C15" s="21"/>
      <c r="D15" s="5" t="s">
        <v>6</v>
      </c>
      <c r="E15" s="31" t="s">
        <v>61</v>
      </c>
      <c r="F15" s="21"/>
      <c r="G15" s="23"/>
      <c r="H15" s="6" t="str">
        <f ca="1">IFERROR(__xludf.DUMMYFUNCTION("GOOGLETRANSLATE(D:D, ""en"",""tr"")"),"Yağlar")</f>
        <v>Yağlar</v>
      </c>
      <c r="I15" s="13" t="str">
        <f ca="1">IFERROR(__xludf.DUMMYFUNCTION("GOOGLETRANSLATE(E:E, ""en"",""tr"")"),"Yağlama Yağları ve Harmanlanmış Malzemeler")</f>
        <v>Yağlama Yağları ve Harmanlanmış Malzemeler</v>
      </c>
    </row>
    <row r="16" spans="1:9" x14ac:dyDescent="0.2">
      <c r="A16" s="20">
        <v>15</v>
      </c>
      <c r="B16" s="21"/>
      <c r="C16" s="21"/>
      <c r="D16" s="5" t="s">
        <v>6</v>
      </c>
      <c r="E16" s="22" t="s">
        <v>18</v>
      </c>
      <c r="F16" s="21"/>
      <c r="G16" s="23"/>
      <c r="H16" s="6" t="str">
        <f ca="1">IFERROR(__xludf.DUMMYFUNCTION("GOOGLETRANSLATE(D:D, ""en"",""tr"")"),"Yağlar")</f>
        <v>Yağlar</v>
      </c>
      <c r="I16" s="13" t="str">
        <f ca="1">IFERROR(__xludf.DUMMYFUNCTION("GOOGLETRANSLATE(E:E, ""en"",""tr"")"),"Mineral yağ")</f>
        <v>Mineral yağ</v>
      </c>
    </row>
    <row r="17" spans="1:9" x14ac:dyDescent="0.2">
      <c r="A17" s="20">
        <v>16</v>
      </c>
      <c r="B17" s="21"/>
      <c r="C17" s="21"/>
      <c r="D17" s="5" t="s">
        <v>6</v>
      </c>
      <c r="E17" s="22" t="s">
        <v>19</v>
      </c>
      <c r="F17" s="21"/>
      <c r="G17" s="23"/>
      <c r="H17" s="6" t="str">
        <f ca="1">IFERROR(__xludf.DUMMYFUNCTION("GOOGLETRANSLATE(D:D, ""en"",""tr"")"),"Yağlar")</f>
        <v>Yağlar</v>
      </c>
      <c r="I17" s="13" t="str">
        <f ca="1">IFERROR(__xludf.DUMMYFUNCTION("GOOGLETRANSLATE(E:E, ""en"",""tr"")"),"Motor yağı")</f>
        <v>Motor yağı</v>
      </c>
    </row>
    <row r="18" spans="1:9" x14ac:dyDescent="0.2">
      <c r="A18" s="20">
        <v>17</v>
      </c>
      <c r="B18" s="21"/>
      <c r="C18" s="21"/>
      <c r="D18" s="5" t="s">
        <v>6</v>
      </c>
      <c r="E18" s="22" t="s">
        <v>20</v>
      </c>
      <c r="F18" s="21"/>
      <c r="G18" s="23"/>
      <c r="H18" s="6" t="str">
        <f ca="1">IFERROR(__xludf.DUMMYFUNCTION("GOOGLETRANSLATE(D:D, ""en"",""tr"")"),"Yağlar")</f>
        <v>Yağlar</v>
      </c>
      <c r="I18" s="13" t="str">
        <f ca="1">IFERROR(__xludf.DUMMYFUNCTION("GOOGLETRANSLATE(E:E, ""en"",""tr"")"),"Yüksek tesirli yağ")</f>
        <v>Yüksek tesirli yağ</v>
      </c>
    </row>
    <row r="19" spans="1:9" x14ac:dyDescent="0.2">
      <c r="A19" s="20">
        <v>18</v>
      </c>
      <c r="B19" s="21"/>
      <c r="C19" s="21"/>
      <c r="D19" s="5" t="s">
        <v>6</v>
      </c>
      <c r="E19" s="22" t="s">
        <v>21</v>
      </c>
      <c r="F19" s="21"/>
      <c r="G19" s="23"/>
      <c r="H19" s="6" t="str">
        <f ca="1">IFERROR(__xludf.DUMMYFUNCTION("GOOGLETRANSLATE(D:D, ""en"",""tr"")"),"Yağlar")</f>
        <v>Yağlar</v>
      </c>
      <c r="I19" s="13" t="str">
        <f ca="1">IFERROR(__xludf.DUMMYFUNCTION("GOOGLETRANSLATE(E:E, ""en"",""tr"")"),"Mafsal-Dingil yağı")</f>
        <v>Mafsal-Dingil yağı</v>
      </c>
    </row>
    <row r="20" spans="1:9" x14ac:dyDescent="0.2">
      <c r="A20" s="24">
        <v>19</v>
      </c>
      <c r="B20" s="25"/>
      <c r="C20" s="25"/>
      <c r="D20" s="3" t="s">
        <v>6</v>
      </c>
      <c r="E20" s="30" t="s">
        <v>22</v>
      </c>
      <c r="F20" s="25"/>
      <c r="G20" s="27"/>
      <c r="H20" s="4" t="str">
        <f ca="1">IFERROR(__xludf.DUMMYFUNCTION("GOOGLETRANSLATE(D:D, ""en"",""tr"")"),"Yağlar")</f>
        <v>Yağlar</v>
      </c>
      <c r="I20" s="12" t="str">
        <f ca="1">IFERROR(__xludf.DUMMYFUNCTION("GOOGLETRANSLATE(E:E, ""en"",""tr"")"),"Türbin yağı")</f>
        <v>Türbin yağı</v>
      </c>
    </row>
    <row r="21" spans="1:9" ht="15.75" customHeight="1" x14ac:dyDescent="0.2">
      <c r="A21" s="20">
        <v>20</v>
      </c>
      <c r="B21" s="21"/>
      <c r="C21" s="21"/>
      <c r="D21" s="5" t="s">
        <v>23</v>
      </c>
      <c r="E21" s="22" t="s">
        <v>24</v>
      </c>
      <c r="F21" s="21"/>
      <c r="G21" s="23"/>
      <c r="H21" s="6" t="str">
        <f ca="1">IFERROR(__xludf.DUMMYFUNCTION("GOOGLETRANSLATE(D:D, ""en"",""tr"")"),"Distilatlar")</f>
        <v>Distilatlar</v>
      </c>
      <c r="I21" s="13" t="str">
        <f ca="1">IFERROR(__xludf.DUMMYFUNCTION("GOOGLETRANSLATE(E:E, ""en"",""tr"")"),"Oktan oranı düşük damıtımlar")</f>
        <v>Oktan oranı düşük damıtımlar</v>
      </c>
    </row>
    <row r="22" spans="1:9" ht="15.75" customHeight="1" x14ac:dyDescent="0.2">
      <c r="A22" s="24">
        <v>21</v>
      </c>
      <c r="B22" s="25"/>
      <c r="C22" s="25"/>
      <c r="D22" s="3" t="s">
        <v>23</v>
      </c>
      <c r="E22" s="30" t="s">
        <v>25</v>
      </c>
      <c r="F22" s="25"/>
      <c r="G22" s="27"/>
      <c r="H22" s="4" t="str">
        <f ca="1">IFERROR(__xludf.DUMMYFUNCTION("GOOGLETRANSLATE(D:D, ""en"",""tr"")"),"Distilatlar")</f>
        <v>Distilatlar</v>
      </c>
      <c r="I22" s="14" t="s">
        <v>67</v>
      </c>
    </row>
    <row r="23" spans="1:9" ht="15.75" customHeight="1" x14ac:dyDescent="0.2">
      <c r="A23" s="28">
        <v>22</v>
      </c>
      <c r="B23" s="29"/>
      <c r="C23" s="29"/>
      <c r="D23" s="7" t="s">
        <v>26</v>
      </c>
      <c r="E23" s="39" t="s">
        <v>27</v>
      </c>
      <c r="F23" s="29"/>
      <c r="G23" s="35"/>
      <c r="H23" s="9" t="str">
        <f ca="1">IFERROR(__xludf.DUMMYFUNCTION("GOOGLETRANSLATE(D:D, ""en"",""tr"")"),"Gaz yağı")</f>
        <v>Gaz yağı</v>
      </c>
      <c r="I23" s="17" t="s">
        <v>62</v>
      </c>
    </row>
    <row r="24" spans="1:9" ht="15.75" customHeight="1" x14ac:dyDescent="0.2">
      <c r="A24" s="20">
        <v>23</v>
      </c>
      <c r="B24" s="21"/>
      <c r="C24" s="21"/>
      <c r="D24" s="5" t="s">
        <v>28</v>
      </c>
      <c r="E24" s="22" t="s">
        <v>29</v>
      </c>
      <c r="F24" s="21"/>
      <c r="G24" s="23"/>
      <c r="H24" s="18" t="s">
        <v>63</v>
      </c>
      <c r="I24" s="13" t="str">
        <f ca="1">IFERROR(__xludf.DUMMYFUNCTION("GOOGLETRANSLATE(E:E, ""en"",""tr"")"),"Alkilatlar - yakıt")</f>
        <v>Alkilatlar - yakıt</v>
      </c>
    </row>
    <row r="25" spans="1:9" ht="15.75" customHeight="1" x14ac:dyDescent="0.2">
      <c r="A25" s="20">
        <v>24</v>
      </c>
      <c r="B25" s="21"/>
      <c r="C25" s="21"/>
      <c r="D25" s="5" t="s">
        <v>28</v>
      </c>
      <c r="E25" s="22" t="s">
        <v>30</v>
      </c>
      <c r="F25" s="21"/>
      <c r="G25" s="23"/>
      <c r="H25" s="18" t="s">
        <v>63</v>
      </c>
      <c r="I25" s="14" t="s">
        <v>64</v>
      </c>
    </row>
    <row r="26" spans="1:9" ht="15.75" customHeight="1" x14ac:dyDescent="0.2">
      <c r="A26" s="24">
        <v>25</v>
      </c>
      <c r="B26" s="25"/>
      <c r="C26" s="25"/>
      <c r="D26" s="3" t="s">
        <v>28</v>
      </c>
      <c r="E26" s="30" t="s">
        <v>31</v>
      </c>
      <c r="F26" s="25"/>
      <c r="G26" s="27"/>
      <c r="H26" s="4" t="s">
        <v>63</v>
      </c>
      <c r="I26" s="12" t="str">
        <f ca="1">IFERROR(__xludf.DUMMYFUNCTION("GOOGLETRANSLATE(E:E, ""en"",""tr"")"),"Polimer - Yakıt")</f>
        <v>Polimer - Yakıt</v>
      </c>
    </row>
    <row r="27" spans="1:9" ht="15.75" customHeight="1" x14ac:dyDescent="0.2">
      <c r="A27" s="20">
        <v>26</v>
      </c>
      <c r="B27" s="21"/>
      <c r="C27" s="21"/>
      <c r="D27" s="5" t="s">
        <v>32</v>
      </c>
      <c r="E27" s="22" t="s">
        <v>33</v>
      </c>
      <c r="F27" s="21"/>
      <c r="G27" s="23"/>
      <c r="H27" s="6" t="str">
        <f ca="1">IFERROR(__xludf.DUMMYFUNCTION("GOOGLETRANSLATE(D:D, ""en"",""tr"")"),"Benzinler")</f>
        <v>Benzinler</v>
      </c>
      <c r="I27" s="13" t="str">
        <f ca="1">IFERROR(__xludf.DUMMYFUNCTION("GOOGLETRANSLATE(E:E, ""en"",""tr"")"),"Petrolkuyusu (doğal)")</f>
        <v>Petrolkuyusu (doğal)</v>
      </c>
    </row>
    <row r="28" spans="1:9" ht="15.75" customHeight="1" x14ac:dyDescent="0.2">
      <c r="A28" s="20">
        <v>27</v>
      </c>
      <c r="B28" s="21"/>
      <c r="C28" s="21"/>
      <c r="D28" s="5" t="s">
        <v>32</v>
      </c>
      <c r="E28" s="22" t="s">
        <v>34</v>
      </c>
      <c r="F28" s="21"/>
      <c r="G28" s="23"/>
      <c r="H28" s="6" t="str">
        <f ca="1">IFERROR(__xludf.DUMMYFUNCTION("GOOGLETRANSLATE(D:D, ""en"",""tr"")"),"Benzinler")</f>
        <v>Benzinler</v>
      </c>
      <c r="I28" s="13" t="str">
        <f ca="1">IFERROR(__xludf.DUMMYFUNCTION("GOOGLETRANSLATE(E:E, ""en"",""tr"")"),"Otomotiv")</f>
        <v>Otomotiv</v>
      </c>
    </row>
    <row r="29" spans="1:9" ht="15.75" customHeight="1" x14ac:dyDescent="0.2">
      <c r="A29" s="20">
        <v>28</v>
      </c>
      <c r="B29" s="21"/>
      <c r="C29" s="21"/>
      <c r="D29" s="5" t="s">
        <v>32</v>
      </c>
      <c r="E29" s="22" t="s">
        <v>35</v>
      </c>
      <c r="F29" s="21"/>
      <c r="G29" s="23"/>
      <c r="H29" s="6" t="str">
        <f ca="1">IFERROR(__xludf.DUMMYFUNCTION("GOOGLETRANSLATE(D:D, ""en"",""tr"")"),"Benzinler")</f>
        <v>Benzinler</v>
      </c>
      <c r="I29" s="13" t="str">
        <f ca="1">IFERROR(__xludf.DUMMYFUNCTION("GOOGLETRANSLATE(E:E, ""en"",""tr"")"),"Havacılık")</f>
        <v>Havacılık</v>
      </c>
    </row>
    <row r="30" spans="1:9" ht="15.75" customHeight="1" x14ac:dyDescent="0.2">
      <c r="A30" s="20">
        <v>29</v>
      </c>
      <c r="B30" s="21"/>
      <c r="C30" s="21"/>
      <c r="D30" s="5" t="s">
        <v>32</v>
      </c>
      <c r="E30" s="22" t="s">
        <v>24</v>
      </c>
      <c r="F30" s="21"/>
      <c r="G30" s="23"/>
      <c r="H30" s="6" t="str">
        <f ca="1">IFERROR(__xludf.DUMMYFUNCTION("GOOGLETRANSLATE(D:D, ""en"",""tr"")"),"Benzinler")</f>
        <v>Benzinler</v>
      </c>
      <c r="I30" s="13" t="str">
        <f ca="1">IFERROR(__xludf.DUMMYFUNCTION("GOOGLETRANSLATE(E:E, ""en"",""tr"")"),"Oktan oranı düşük benzin")</f>
        <v>Oktan oranı düşük benzin</v>
      </c>
    </row>
    <row r="31" spans="1:9" ht="15.75" customHeight="1" x14ac:dyDescent="0.2">
      <c r="A31" s="20">
        <v>30</v>
      </c>
      <c r="B31" s="21"/>
      <c r="C31" s="21"/>
      <c r="D31" s="5" t="s">
        <v>32</v>
      </c>
      <c r="E31" s="22" t="s">
        <v>36</v>
      </c>
      <c r="F31" s="21"/>
      <c r="G31" s="23"/>
      <c r="H31" s="6" t="str">
        <f ca="1">IFERROR(__xludf.DUMMYFUNCTION("GOOGLETRANSLATE(D:D, ""en"",""tr"")"),"Benzinler")</f>
        <v>Benzinler</v>
      </c>
      <c r="I31" s="14" t="s">
        <v>57</v>
      </c>
    </row>
    <row r="32" spans="1:9" ht="15.75" customHeight="1" x14ac:dyDescent="0.2">
      <c r="A32" s="20">
        <v>31</v>
      </c>
      <c r="B32" s="21"/>
      <c r="C32" s="21"/>
      <c r="D32" s="5" t="s">
        <v>32</v>
      </c>
      <c r="E32" s="22" t="s">
        <v>37</v>
      </c>
      <c r="F32" s="21"/>
      <c r="G32" s="23"/>
      <c r="H32" s="6" t="str">
        <f ca="1">IFERROR(__xludf.DUMMYFUNCTION("GOOGLETRANSLATE(D:D, ""en"",""tr"")"),"Benzinler")</f>
        <v>Benzinler</v>
      </c>
      <c r="I32" s="14" t="s">
        <v>58</v>
      </c>
    </row>
    <row r="33" spans="1:9" ht="15.75" customHeight="1" x14ac:dyDescent="0.2">
      <c r="A33" s="20">
        <v>32</v>
      </c>
      <c r="B33" s="21"/>
      <c r="C33" s="21"/>
      <c r="D33" s="5" t="s">
        <v>32</v>
      </c>
      <c r="E33" s="22" t="s">
        <v>38</v>
      </c>
      <c r="F33" s="21"/>
      <c r="G33" s="23"/>
      <c r="H33" s="6" t="str">
        <f ca="1">IFERROR(__xludf.DUMMYFUNCTION("GOOGLETRANSLATE(D:D, ""en"",""tr"")"),"Benzinler")</f>
        <v>Benzinler</v>
      </c>
      <c r="I33" s="14" t="s">
        <v>59</v>
      </c>
    </row>
    <row r="34" spans="1:9" ht="15.75" customHeight="1" x14ac:dyDescent="0.2">
      <c r="A34" s="24">
        <v>33</v>
      </c>
      <c r="B34" s="25"/>
      <c r="C34" s="25"/>
      <c r="D34" s="3" t="s">
        <v>32</v>
      </c>
      <c r="E34" s="30" t="s">
        <v>39</v>
      </c>
      <c r="F34" s="25"/>
      <c r="G34" s="27"/>
      <c r="H34" s="4" t="str">
        <f ca="1">IFERROR(__xludf.DUMMYFUNCTION("GOOGLETRANSLATE(D:D, ""en"",""tr"")"),"Benzinler")</f>
        <v>Benzinler</v>
      </c>
      <c r="I34" s="16" t="s">
        <v>60</v>
      </c>
    </row>
    <row r="35" spans="1:9" ht="15.75" customHeight="1" x14ac:dyDescent="0.2">
      <c r="A35" s="20">
        <v>34</v>
      </c>
      <c r="B35" s="21"/>
      <c r="C35" s="21"/>
      <c r="D35" s="5" t="s">
        <v>40</v>
      </c>
      <c r="E35" s="22" t="s">
        <v>41</v>
      </c>
      <c r="F35" s="21"/>
      <c r="G35" s="23"/>
      <c r="H35" s="6" t="str">
        <f ca="1">IFERROR(__xludf.DUMMYFUNCTION("GOOGLETRANSLATE(D:D, ""en"",""tr"")"),"Jet yakıtları")</f>
        <v>Jet yakıtları</v>
      </c>
      <c r="I35" s="13" t="str">
        <f ca="1">IFERROR(__xludf.DUMMYFUNCTION("GOOGLETRANSLATE(E:E, ""en"",""tr"")"),"JP-1 (Kerosen)")</f>
        <v>JP-1 (Kerosen)</v>
      </c>
    </row>
    <row r="36" spans="1:9" ht="15.75" customHeight="1" x14ac:dyDescent="0.2">
      <c r="A36" s="20">
        <v>35</v>
      </c>
      <c r="B36" s="21"/>
      <c r="C36" s="21"/>
      <c r="D36" s="5" t="s">
        <v>40</v>
      </c>
      <c r="E36" s="22" t="s">
        <v>42</v>
      </c>
      <c r="F36" s="21"/>
      <c r="G36" s="23"/>
      <c r="H36" s="6" t="str">
        <f ca="1">IFERROR(__xludf.DUMMYFUNCTION("GOOGLETRANSLATE(D:D, ""en"",""tr"")"),"Jet yakıtları")</f>
        <v>Jet yakıtları</v>
      </c>
      <c r="I36" s="13" t="str">
        <f ca="1">IFERROR(__xludf.DUMMYFUNCTION("GOOGLETRANSLATE(E:E, ""en"",""tr"")"),"JP-3")</f>
        <v>JP-3</v>
      </c>
    </row>
    <row r="37" spans="1:9" ht="15.75" customHeight="1" x14ac:dyDescent="0.2">
      <c r="A37" s="20">
        <v>36</v>
      </c>
      <c r="B37" s="21"/>
      <c r="C37" s="21"/>
      <c r="D37" s="5" t="s">
        <v>40</v>
      </c>
      <c r="E37" s="22" t="s">
        <v>43</v>
      </c>
      <c r="F37" s="21"/>
      <c r="G37" s="23"/>
      <c r="H37" s="6" t="str">
        <f ca="1">IFERROR(__xludf.DUMMYFUNCTION("GOOGLETRANSLATE(D:D, ""en"",""tr"")"),"Jet yakıtları")</f>
        <v>Jet yakıtları</v>
      </c>
      <c r="I37" s="13" t="str">
        <f ca="1">IFERROR(__xludf.DUMMYFUNCTION("GOOGLETRANSLATE(E:E, ""en"",""tr"")"),"JP-4")</f>
        <v>JP-4</v>
      </c>
    </row>
    <row r="38" spans="1:9" ht="15.75" customHeight="1" x14ac:dyDescent="0.2">
      <c r="A38" s="20">
        <v>37</v>
      </c>
      <c r="B38" s="21"/>
      <c r="C38" s="21"/>
      <c r="D38" s="5" t="s">
        <v>40</v>
      </c>
      <c r="E38" s="22" t="s">
        <v>44</v>
      </c>
      <c r="F38" s="21"/>
      <c r="G38" s="23"/>
      <c r="H38" s="6" t="str">
        <f ca="1">IFERROR(__xludf.DUMMYFUNCTION("GOOGLETRANSLATE(D:D, ""en"",""tr"")"),"Jet yakıtları")</f>
        <v>Jet yakıtları</v>
      </c>
      <c r="I38" s="13" t="str">
        <f ca="1">IFERROR(__xludf.DUMMYFUNCTION("GOOGLETRANSLATE(E:E, ""en"",""tr"")"),"JP-5 (Kerosen, Ağır)")</f>
        <v>JP-5 (Kerosen, Ağır)</v>
      </c>
    </row>
    <row r="39" spans="1:9" ht="15.75" customHeight="1" x14ac:dyDescent="0.2">
      <c r="A39" s="20">
        <v>38</v>
      </c>
      <c r="B39" s="21"/>
      <c r="C39" s="21"/>
      <c r="D39" s="5" t="s">
        <v>40</v>
      </c>
      <c r="E39" s="22" t="s">
        <v>45</v>
      </c>
      <c r="F39" s="21"/>
      <c r="G39" s="23"/>
      <c r="H39" s="6" t="str">
        <f ca="1">IFERROR(__xludf.DUMMYFUNCTION("GOOGLETRANSLATE(D:D, ""en"",""tr"")"),"Jet yakıtları")</f>
        <v>Jet yakıtları</v>
      </c>
      <c r="I39" s="13" t="str">
        <f ca="1">IFERROR(__xludf.DUMMYFUNCTION("GOOGLETRANSLATE(E:E, ""en"",""tr"")"),"Turbo yakıtı")</f>
        <v>Turbo yakıtı</v>
      </c>
    </row>
    <row r="40" spans="1:9" ht="15.75" customHeight="1" x14ac:dyDescent="0.2">
      <c r="A40" s="20">
        <v>39</v>
      </c>
      <c r="B40" s="21"/>
      <c r="C40" s="21"/>
      <c r="D40" s="5" t="s">
        <v>40</v>
      </c>
      <c r="E40" s="22" t="s">
        <v>46</v>
      </c>
      <c r="F40" s="21"/>
      <c r="G40" s="23"/>
      <c r="H40" s="6" t="str">
        <f ca="1">IFERROR(__xludf.DUMMYFUNCTION("GOOGLETRANSLATE(D:D, ""en"",""tr"")"),"Jet yakıtları")</f>
        <v>Jet yakıtları</v>
      </c>
      <c r="I40" s="13" t="str">
        <f ca="1">IFERROR(__xludf.DUMMYFUNCTION("GOOGLETRANSLATE(E:E, ""en"",""tr"")"),"Kerosen (Gazyağı)")</f>
        <v>Kerosen (Gazyağı)</v>
      </c>
    </row>
    <row r="41" spans="1:9" ht="15.75" customHeight="1" x14ac:dyDescent="0.2">
      <c r="A41" s="24">
        <v>40</v>
      </c>
      <c r="B41" s="25"/>
      <c r="C41" s="25"/>
      <c r="D41" s="3" t="s">
        <v>40</v>
      </c>
      <c r="E41" s="30" t="s">
        <v>47</v>
      </c>
      <c r="F41" s="25"/>
      <c r="G41" s="27"/>
      <c r="H41" s="4" t="str">
        <f ca="1">IFERROR(__xludf.DUMMYFUNCTION("GOOGLETRANSLATE(D:D, ""en"",""tr"")"),"Jet yakıtları")</f>
        <v>Jet yakıtları</v>
      </c>
      <c r="I41" s="12" t="str">
        <f ca="1">IFERROR(__xludf.DUMMYFUNCTION("GOOGLETRANSLATE(E:E, ""en"",""tr"")"),"Mineral İspirto")</f>
        <v>Mineral İspirto</v>
      </c>
    </row>
    <row r="42" spans="1:9" ht="15.75" customHeight="1" x14ac:dyDescent="0.2">
      <c r="A42" s="20">
        <v>41</v>
      </c>
      <c r="B42" s="21"/>
      <c r="C42" s="21"/>
      <c r="D42" s="5" t="s">
        <v>48</v>
      </c>
      <c r="E42" s="22" t="s">
        <v>49</v>
      </c>
      <c r="F42" s="21"/>
      <c r="G42" s="23"/>
      <c r="H42" s="6" t="str">
        <f ca="1">IFERROR(__xludf.DUMMYFUNCTION("GOOGLETRANSLATE(D:D, ""en"",""tr"")"),"Naftha")</f>
        <v>Naftha</v>
      </c>
      <c r="I42" s="13" t="str">
        <f ca="1">IFERROR(__xludf.DUMMYFUNCTION("GOOGLETRANSLATE(E:E, ""en"",""tr"")"),"Çözücü")</f>
        <v>Çözücü</v>
      </c>
    </row>
    <row r="43" spans="1:9" ht="15.75" customHeight="1" x14ac:dyDescent="0.2">
      <c r="A43" s="20">
        <v>42</v>
      </c>
      <c r="B43" s="21"/>
      <c r="C43" s="21"/>
      <c r="D43" s="5" t="s">
        <v>48</v>
      </c>
      <c r="E43" s="22" t="s">
        <v>50</v>
      </c>
      <c r="F43" s="21"/>
      <c r="G43" s="23"/>
      <c r="H43" s="6" t="str">
        <f ca="1">IFERROR(__xludf.DUMMYFUNCTION("GOOGLETRANSLATE(D:D, ""en"",""tr"")"),"Naftha")</f>
        <v>Naftha</v>
      </c>
      <c r="I43" s="13" t="str">
        <f ca="1">IFERROR(__xludf.DUMMYFUNCTION("GOOGLETRANSLATE(E:E, ""en"",""tr"")"),"Petrol")</f>
        <v>Petrol</v>
      </c>
    </row>
    <row r="44" spans="1:9" ht="15.75" customHeight="1" x14ac:dyDescent="0.2">
      <c r="A44" s="24">
        <v>43</v>
      </c>
      <c r="B44" s="25"/>
      <c r="C44" s="25"/>
      <c r="D44" s="3" t="s">
        <v>48</v>
      </c>
      <c r="E44" s="26" t="s">
        <v>51</v>
      </c>
      <c r="F44" s="25"/>
      <c r="G44" s="27"/>
      <c r="H44" s="4" t="str">
        <f ca="1">IFERROR(__xludf.DUMMYFUNCTION("GOOGLETRANSLATE(D:D, ""en"",""tr"")"),"Naftha")</f>
        <v>Naftha</v>
      </c>
      <c r="I44" s="19" t="s">
        <v>66</v>
      </c>
    </row>
    <row r="45" spans="1:9" ht="15.75" customHeight="1" x14ac:dyDescent="0.2"/>
    <row r="46" spans="1:9" ht="15.75" customHeight="1" x14ac:dyDescent="0.2"/>
    <row r="47" spans="1:9" ht="15.75" customHeight="1" x14ac:dyDescent="0.2"/>
    <row r="48" spans="1: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88">
    <mergeCell ref="E22:G22"/>
    <mergeCell ref="E23:G23"/>
    <mergeCell ref="E24:G24"/>
    <mergeCell ref="E25:G25"/>
    <mergeCell ref="E29:G29"/>
    <mergeCell ref="E30:G30"/>
    <mergeCell ref="A25:C25"/>
    <mergeCell ref="A26:C26"/>
    <mergeCell ref="A27:C27"/>
    <mergeCell ref="A28:C28"/>
    <mergeCell ref="E28:G28"/>
    <mergeCell ref="A29:C29"/>
    <mergeCell ref="A30:C30"/>
    <mergeCell ref="E26:G26"/>
    <mergeCell ref="E27:G27"/>
    <mergeCell ref="A35:C35"/>
    <mergeCell ref="A36:C36"/>
    <mergeCell ref="A31:C31"/>
    <mergeCell ref="E31:G31"/>
    <mergeCell ref="A32:C32"/>
    <mergeCell ref="E32:G32"/>
    <mergeCell ref="A33:C33"/>
    <mergeCell ref="E33:G33"/>
    <mergeCell ref="E34:G34"/>
    <mergeCell ref="A1:C1"/>
    <mergeCell ref="E1:G1"/>
    <mergeCell ref="A2:C2"/>
    <mergeCell ref="E2:G2"/>
    <mergeCell ref="A3:C3"/>
    <mergeCell ref="E3:G3"/>
    <mergeCell ref="E4:G4"/>
    <mergeCell ref="A4:C4"/>
    <mergeCell ref="A5:C5"/>
    <mergeCell ref="A6:C6"/>
    <mergeCell ref="A7:C7"/>
    <mergeCell ref="A8:C8"/>
    <mergeCell ref="A9:C9"/>
    <mergeCell ref="A10:C10"/>
    <mergeCell ref="E5:G5"/>
    <mergeCell ref="E6:G6"/>
    <mergeCell ref="E7:G7"/>
    <mergeCell ref="E8:G8"/>
    <mergeCell ref="E9:G9"/>
    <mergeCell ref="E10:G10"/>
    <mergeCell ref="E11:G11"/>
    <mergeCell ref="A11:C11"/>
    <mergeCell ref="A12:C12"/>
    <mergeCell ref="A13:C13"/>
    <mergeCell ref="A14:C14"/>
    <mergeCell ref="A15:C15"/>
    <mergeCell ref="A16:C16"/>
    <mergeCell ref="A17:C17"/>
    <mergeCell ref="E12:G12"/>
    <mergeCell ref="E13:G13"/>
    <mergeCell ref="E14:G14"/>
    <mergeCell ref="E15:G15"/>
    <mergeCell ref="E16:G16"/>
    <mergeCell ref="E17:G17"/>
    <mergeCell ref="E18:G18"/>
    <mergeCell ref="A18:C18"/>
    <mergeCell ref="A19:C19"/>
    <mergeCell ref="A20:C20"/>
    <mergeCell ref="A21:C21"/>
    <mergeCell ref="E19:G19"/>
    <mergeCell ref="E20:G20"/>
    <mergeCell ref="E21:G21"/>
    <mergeCell ref="A22:C22"/>
    <mergeCell ref="A23:C23"/>
    <mergeCell ref="A24:C24"/>
    <mergeCell ref="E40:G40"/>
    <mergeCell ref="E41:G41"/>
    <mergeCell ref="A39:C39"/>
    <mergeCell ref="A40:C40"/>
    <mergeCell ref="A41:C41"/>
    <mergeCell ref="E35:G35"/>
    <mergeCell ref="E36:G36"/>
    <mergeCell ref="A37:C37"/>
    <mergeCell ref="E37:G37"/>
    <mergeCell ref="A38:C38"/>
    <mergeCell ref="E38:G38"/>
    <mergeCell ref="E39:G39"/>
    <mergeCell ref="A34:C34"/>
    <mergeCell ref="A42:C42"/>
    <mergeCell ref="E42:G42"/>
    <mergeCell ref="A43:C43"/>
    <mergeCell ref="E43:G43"/>
    <mergeCell ref="A44:C44"/>
    <mergeCell ref="E44:G4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Tunahan Orkun Deniz</cp:lastModifiedBy>
  <dcterms:modified xsi:type="dcterms:W3CDTF">2021-09-24T12:02:22Z</dcterms:modified>
</cp:coreProperties>
</file>